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56" windowHeight="10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<sst xmlns="http://schemas.openxmlformats.org/spreadsheetml/2006/main" count="24" uniqueCount="23">
  <si>
    <t>测量正向电压随正向电流的变化关系</t>
  </si>
  <si>
    <t>VF（V）</t>
  </si>
  <si>
    <t>IF（μA）</t>
  </si>
  <si>
    <t>计算得到的玻尔兹曼常数K（单位：10e-23J/K）</t>
  </si>
  <si>
    <t>《==</t>
  </si>
  <si>
    <t>输入左边e的指数（x前的常数）</t>
  </si>
  <si>
    <t>我的这里是38.242</t>
  </si>
  <si>
    <t>T</t>
  </si>
  <si>
    <t>K</t>
  </si>
  <si>
    <t>q</t>
  </si>
  <si>
    <t>C</t>
  </si>
  <si>
    <t>测量正向电压随温度的变化关系</t>
  </si>
  <si>
    <t>温度值（摄氏度）</t>
  </si>
  <si>
    <t>升温VF（V）</t>
  </si>
  <si>
    <t>降温VF（V）</t>
  </si>
  <si>
    <t>VF平均值（V）</t>
  </si>
  <si>
    <t>《====</t>
  </si>
  <si>
    <t>根据第24行数据</t>
  </si>
  <si>
    <t>四舍六入五凑偶，保留三位小数，自己来吧（我懒了）</t>
  </si>
  <si>
    <r>
      <rPr>
        <sz val="10.5"/>
        <color theme="1"/>
        <rFont val="等线"/>
        <charset val="134"/>
      </rPr>
      <t xml:space="preserve"> </t>
    </r>
    <r>
      <rPr>
        <sz val="10.5"/>
        <color rgb="FFFF0000"/>
        <rFont val="等线"/>
        <charset val="134"/>
      </rPr>
      <t>PN正向电压随温度变化的灵敏度S（单位:mV/K）</t>
    </r>
  </si>
  <si>
    <r>
      <rPr>
        <sz val="10.5"/>
        <color rgb="FFFF0000"/>
        <rFont val="等线"/>
        <charset val="134"/>
      </rPr>
      <t>PN结的禁带宽度E</t>
    </r>
    <r>
      <rPr>
        <vertAlign val="subscript"/>
        <sz val="10.5"/>
        <color rgb="FFFF0000"/>
        <rFont val="等线"/>
        <charset val="134"/>
      </rPr>
      <t>g</t>
    </r>
    <r>
      <rPr>
        <sz val="10.5"/>
        <color rgb="FFFF0000"/>
        <rFont val="等线"/>
        <charset val="134"/>
      </rPr>
      <t>(0)</t>
    </r>
  </si>
  <si>
    <t>输入左图斜率</t>
  </si>
  <si>
    <t>输入左图截距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</si>
</sst>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0_ "/>
    <numFmt numFmtId="178" formatCode="0.000000_ "/>
    <numFmt numFmtId="179" formatCode="0.0000_ "/>
  </numFmts>
  <fonts count="23">
    <font>
      <sz val="11"/>
      <color theme="1"/>
      <name val="宋体"/>
      <charset val="134"/>
      <scheme val="minor"/>
    </font>
    <font>
      <sz val="10.5"/>
      <color theme="1"/>
      <name val="等线"/>
      <charset val="134"/>
    </font>
    <font>
      <sz val="10.5"/>
      <color rgb="FFFF0000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bscript"/>
      <sz val="10.5"/>
      <color rgb="FFFF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8" fontId="0" fillId="3" borderId="0" xfId="0" applyNumberFormat="1" applyFill="1">
      <alignment vertical="center"/>
    </xf>
    <xf numFmtId="0" fontId="0" fillId="2" borderId="1" xfId="0" applyFill="1" applyBorder="1">
      <alignment vertical="center"/>
    </xf>
    <xf numFmtId="179" fontId="0" fillId="3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0" fontId="1" fillId="0" borderId="0" xfId="0" applyFont="1" applyAlignment="1">
      <alignment horizontal="justify" vertical="center"/>
    </xf>
    <xf numFmtId="0" fontId="0" fillId="3" borderId="0" xfId="0" applyFill="1">
      <alignment vertical="center"/>
    </xf>
    <xf numFmtId="0" fontId="2" fillId="0" borderId="0" xfId="0" applyFont="1" applyAlignment="1">
      <alignment horizontal="justify" vertical="center"/>
    </xf>
    <xf numFmtId="0" fontId="0" fillId="2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IF - VF拟合曲线</a:t>
            </a:r>
          </a:p>
        </c:rich>
      </c:tx>
      <c:layout>
        <c:manualLayout>
          <c:xMode val="edge"/>
          <c:yMode val="edge"/>
          <c:x val="0.365954756217507"/>
          <c:y val="0.03610108303249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1"/>
            <c:dispEq val="1"/>
            <c:trendlineLbl>
              <c:layout>
                <c:manualLayout>
                  <c:x val="-0.032624340316648"/>
                  <c:y val="0.01753579766953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Sheet1!$B$2:$T$2</c:f>
              <c:numCache>
                <c:formatCode>0.000_ </c:formatCode>
                <c:ptCount val="19"/>
                <c:pt idx="0">
                  <c:v>0.45</c:v>
                </c:pt>
                <c:pt idx="1">
                  <c:v>0.455</c:v>
                </c:pt>
                <c:pt idx="2">
                  <c:v>0.46</c:v>
                </c:pt>
                <c:pt idx="3">
                  <c:v>0.465</c:v>
                </c:pt>
                <c:pt idx="4">
                  <c:v>0.47</c:v>
                </c:pt>
                <c:pt idx="5">
                  <c:v>0.475</c:v>
                </c:pt>
                <c:pt idx="6">
                  <c:v>0.48</c:v>
                </c:pt>
                <c:pt idx="7">
                  <c:v>0.485</c:v>
                </c:pt>
                <c:pt idx="8">
                  <c:v>0.49</c:v>
                </c:pt>
                <c:pt idx="9">
                  <c:v>0.495</c:v>
                </c:pt>
                <c:pt idx="10">
                  <c:v>0.5</c:v>
                </c:pt>
                <c:pt idx="11">
                  <c:v>0.505</c:v>
                </c:pt>
                <c:pt idx="12">
                  <c:v>0.51</c:v>
                </c:pt>
                <c:pt idx="13">
                  <c:v>0.515</c:v>
                </c:pt>
                <c:pt idx="14">
                  <c:v>0.52</c:v>
                </c:pt>
                <c:pt idx="15">
                  <c:v>0.525</c:v>
                </c:pt>
                <c:pt idx="16">
                  <c:v>0.53</c:v>
                </c:pt>
                <c:pt idx="17">
                  <c:v>0.535</c:v>
                </c:pt>
                <c:pt idx="18">
                  <c:v>0.54</c:v>
                </c:pt>
              </c:numCache>
            </c:numRef>
          </c:xVal>
          <c:yVal>
            <c:numRef>
              <c:f>Sheet1!$B$3:$T$3</c:f>
              <c:numCache>
                <c:formatCode>0.0_ </c:formatCode>
                <c:ptCount val="19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1.7</c:v>
                </c:pt>
                <c:pt idx="4">
                  <c:v>2.2</c:v>
                </c:pt>
                <c:pt idx="5">
                  <c:v>2.6</c:v>
                </c:pt>
                <c:pt idx="6">
                  <c:v>3.1</c:v>
                </c:pt>
                <c:pt idx="7">
                  <c:v>3.7</c:v>
                </c:pt>
                <c:pt idx="8">
                  <c:v>4.5</c:v>
                </c:pt>
                <c:pt idx="9">
                  <c:v>5.5</c:v>
                </c:pt>
                <c:pt idx="10">
                  <c:v>6.6</c:v>
                </c:pt>
                <c:pt idx="11">
                  <c:v>8.1</c:v>
                </c:pt>
                <c:pt idx="12">
                  <c:v>9.7</c:v>
                </c:pt>
                <c:pt idx="13">
                  <c:v>11.8</c:v>
                </c:pt>
                <c:pt idx="14">
                  <c:v>14.3</c:v>
                </c:pt>
                <c:pt idx="15">
                  <c:v>17.4</c:v>
                </c:pt>
                <c:pt idx="16">
                  <c:v>21</c:v>
                </c:pt>
                <c:pt idx="17">
                  <c:v>25.4</c:v>
                </c:pt>
                <c:pt idx="18">
                  <c:v>30.9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869280"/>
        <c:axId val="96757917"/>
      </c:scatterChart>
      <c:valAx>
        <c:axId val="53686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6757917"/>
        <c:crosses val="autoZero"/>
        <c:crossBetween val="midCat"/>
      </c:valAx>
      <c:valAx>
        <c:axId val="9675791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6869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VF - T拟合直线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75466666666667"/>
                  <c:y val="-0.1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</c:trendlineLbl>
          </c:trendline>
          <c:xVal>
            <c:numRef>
              <c:f>Sheet1!$B$21:$L$21</c:f>
              <c:numCache>
                <c:formatCode>General</c:formatCode>
                <c:ptCount val="11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</c:numCache>
            </c:numRef>
          </c:xVal>
          <c:yVal>
            <c:numRef>
              <c:f>Sheet1!$B$25:$L$25</c:f>
              <c:numCache>
                <c:formatCode>0.000_ </c:formatCode>
                <c:ptCount val="11"/>
                <c:pt idx="0">
                  <c:v>0.552</c:v>
                </c:pt>
                <c:pt idx="1">
                  <c:v>0.542</c:v>
                </c:pt>
                <c:pt idx="2">
                  <c:v>0.53</c:v>
                </c:pt>
                <c:pt idx="3">
                  <c:v>0.518</c:v>
                </c:pt>
                <c:pt idx="4">
                  <c:v>0.506</c:v>
                </c:pt>
                <c:pt idx="5">
                  <c:v>0.494</c:v>
                </c:pt>
                <c:pt idx="6">
                  <c:v>0.484</c:v>
                </c:pt>
                <c:pt idx="7">
                  <c:v>0.473</c:v>
                </c:pt>
                <c:pt idx="8">
                  <c:v>0.46</c:v>
                </c:pt>
                <c:pt idx="9">
                  <c:v>0.448</c:v>
                </c:pt>
                <c:pt idx="10">
                  <c:v>0.438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580727"/>
        <c:axId val="606867396"/>
      </c:scatterChart>
      <c:valAx>
        <c:axId val="270580727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6867396"/>
        <c:crosses val="autoZero"/>
        <c:crossBetween val="midCat"/>
      </c:valAx>
      <c:valAx>
        <c:axId val="606867396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705807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17780</xdr:colOff>
      <xdr:row>5</xdr:row>
      <xdr:rowOff>18415</xdr:rowOff>
    </xdr:from>
    <xdr:to>
      <xdr:col>6</xdr:col>
      <xdr:colOff>278130</xdr:colOff>
      <xdr:row>16</xdr:row>
      <xdr:rowOff>117475</xdr:rowOff>
    </xdr:to>
    <xdr:graphicFrame>
      <xdr:nvGraphicFramePr>
        <xdr:cNvPr id="2" name="图表 1"/>
        <xdr:cNvGraphicFramePr/>
      </xdr:nvGraphicFramePr>
      <xdr:xfrm>
        <a:off x="1183640" y="932815"/>
        <a:ext cx="3895090" cy="2110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182880</xdr:colOff>
      <xdr:row>7</xdr:row>
      <xdr:rowOff>137160</xdr:rowOff>
    </xdr:from>
    <xdr:to>
      <xdr:col>15</xdr:col>
      <xdr:colOff>373380</xdr:colOff>
      <xdr:row>12</xdr:row>
      <xdr:rowOff>144780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686800" y="1417320"/>
          <a:ext cx="2042160" cy="9220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474980</xdr:colOff>
      <xdr:row>29</xdr:row>
      <xdr:rowOff>35560</xdr:rowOff>
    </xdr:from>
    <xdr:to>
      <xdr:col>6</xdr:col>
      <xdr:colOff>436880</xdr:colOff>
      <xdr:row>44</xdr:row>
      <xdr:rowOff>35560</xdr:rowOff>
    </xdr:to>
    <xdr:graphicFrame>
      <xdr:nvGraphicFramePr>
        <xdr:cNvPr id="4" name="图表 3"/>
        <xdr:cNvGraphicFramePr/>
      </xdr:nvGraphicFramePr>
      <xdr:xfrm>
        <a:off x="474980" y="5880100"/>
        <a:ext cx="47625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tabSelected="1" topLeftCell="A14" workbookViewId="0">
      <selection activeCell="F30" sqref="F30"/>
    </sheetView>
  </sheetViews>
  <sheetFormatPr defaultColWidth="9" defaultRowHeight="14.4"/>
  <cols>
    <col min="1" max="1" width="17" customWidth="1"/>
    <col min="2" max="2" width="11.7777777777778"/>
    <col min="6" max="6" width="14.2222222222222" customWidth="1"/>
  </cols>
  <sheetData>
    <row r="1" spans="1:1">
      <c r="A1" t="s">
        <v>0</v>
      </c>
    </row>
    <row r="2" spans="1:20">
      <c r="A2" s="1" t="s">
        <v>1</v>
      </c>
      <c r="B2" s="2">
        <v>0.45</v>
      </c>
      <c r="C2" s="2">
        <v>0.455</v>
      </c>
      <c r="D2" s="2">
        <v>0.46</v>
      </c>
      <c r="E2" s="2">
        <v>0.465</v>
      </c>
      <c r="F2" s="2">
        <v>0.47</v>
      </c>
      <c r="G2" s="2">
        <v>0.475</v>
      </c>
      <c r="H2" s="2">
        <v>0.48</v>
      </c>
      <c r="I2" s="2">
        <v>0.485</v>
      </c>
      <c r="J2" s="2">
        <v>0.49</v>
      </c>
      <c r="K2" s="2">
        <v>0.495</v>
      </c>
      <c r="L2" s="2">
        <v>0.5</v>
      </c>
      <c r="M2" s="2">
        <v>0.505</v>
      </c>
      <c r="N2" s="2">
        <v>0.51</v>
      </c>
      <c r="O2" s="2">
        <v>0.515</v>
      </c>
      <c r="P2" s="2">
        <v>0.52</v>
      </c>
      <c r="Q2" s="2">
        <v>0.525</v>
      </c>
      <c r="R2" s="2">
        <v>0.53</v>
      </c>
      <c r="S2" s="2">
        <v>0.535</v>
      </c>
      <c r="T2" s="2">
        <v>0.54</v>
      </c>
    </row>
    <row r="3" spans="1:20">
      <c r="A3" s="1" t="s">
        <v>2</v>
      </c>
      <c r="B3" s="3">
        <v>1</v>
      </c>
      <c r="C3" s="3">
        <v>1.2</v>
      </c>
      <c r="D3" s="3">
        <v>1.4</v>
      </c>
      <c r="E3" s="3">
        <v>1.7</v>
      </c>
      <c r="F3" s="3">
        <v>2.2</v>
      </c>
      <c r="G3" s="3">
        <v>2.6</v>
      </c>
      <c r="H3" s="3">
        <v>3.1</v>
      </c>
      <c r="I3" s="3">
        <v>3.7</v>
      </c>
      <c r="J3" s="3">
        <v>4.5</v>
      </c>
      <c r="K3" s="3">
        <v>5.5</v>
      </c>
      <c r="L3" s="3">
        <v>6.6</v>
      </c>
      <c r="M3" s="3">
        <v>8.1</v>
      </c>
      <c r="N3" s="3">
        <v>9.7</v>
      </c>
      <c r="O3" s="3">
        <v>11.8</v>
      </c>
      <c r="P3" s="3">
        <v>14.3</v>
      </c>
      <c r="Q3" s="3">
        <v>17.4</v>
      </c>
      <c r="R3" s="3">
        <v>21</v>
      </c>
      <c r="S3" s="3">
        <v>25.4</v>
      </c>
      <c r="T3" s="3">
        <v>30.9</v>
      </c>
    </row>
    <row r="4" spans="1:6">
      <c r="A4" t="s">
        <v>3</v>
      </c>
      <c r="F4" s="4">
        <f>1E+23*J15/(J14*J9)</f>
        <v>1.3801357730994</v>
      </c>
    </row>
    <row r="9" spans="9:10">
      <c r="I9" t="s">
        <v>4</v>
      </c>
      <c r="J9" s="11">
        <v>38.242</v>
      </c>
    </row>
    <row r="10" spans="9:9">
      <c r="I10" t="s">
        <v>5</v>
      </c>
    </row>
    <row r="11" spans="9:9">
      <c r="I11" t="s">
        <v>6</v>
      </c>
    </row>
    <row r="14" spans="9:11">
      <c r="I14" t="s">
        <v>7</v>
      </c>
      <c r="J14">
        <v>303.15</v>
      </c>
      <c r="K14" t="s">
        <v>8</v>
      </c>
    </row>
    <row r="15" spans="9:11">
      <c r="I15" t="s">
        <v>9</v>
      </c>
      <c r="J15">
        <f>1.6*1E-19</f>
        <v>1.6e-19</v>
      </c>
      <c r="K15" t="s">
        <v>10</v>
      </c>
    </row>
    <row r="16" spans="10:10">
      <c r="J16" s="10"/>
    </row>
    <row r="20" spans="1:1">
      <c r="A20" t="s">
        <v>11</v>
      </c>
    </row>
    <row r="21" spans="1:12">
      <c r="A21" s="1" t="s">
        <v>12</v>
      </c>
      <c r="B21" s="1">
        <v>30</v>
      </c>
      <c r="C21" s="1">
        <v>35</v>
      </c>
      <c r="D21" s="1">
        <v>40</v>
      </c>
      <c r="E21" s="1">
        <v>45</v>
      </c>
      <c r="F21" s="1">
        <v>50</v>
      </c>
      <c r="G21" s="1">
        <v>55</v>
      </c>
      <c r="H21" s="1">
        <v>60</v>
      </c>
      <c r="I21" s="1">
        <v>65</v>
      </c>
      <c r="J21" s="1">
        <v>70</v>
      </c>
      <c r="K21" s="1">
        <v>75</v>
      </c>
      <c r="L21" s="1">
        <v>80</v>
      </c>
    </row>
    <row r="22" spans="1:12">
      <c r="A22" s="1" t="s">
        <v>13</v>
      </c>
      <c r="B22" s="5">
        <v>0.552</v>
      </c>
      <c r="C22" s="5">
        <v>0.542</v>
      </c>
      <c r="D22" s="5">
        <v>0.53</v>
      </c>
      <c r="E22" s="5">
        <v>0.519</v>
      </c>
      <c r="F22" s="5">
        <v>0.507</v>
      </c>
      <c r="G22" s="5">
        <v>0.495</v>
      </c>
      <c r="H22" s="5">
        <v>0.484</v>
      </c>
      <c r="I22" s="5">
        <v>0.473</v>
      </c>
      <c r="J22" s="5">
        <v>0.461</v>
      </c>
      <c r="K22" s="5">
        <v>0.449</v>
      </c>
      <c r="L22" s="5">
        <v>0.438</v>
      </c>
    </row>
    <row r="23" spans="1:12">
      <c r="A23" s="1" t="s">
        <v>14</v>
      </c>
      <c r="B23" s="5">
        <v>0.552</v>
      </c>
      <c r="C23" s="5">
        <v>0.541</v>
      </c>
      <c r="D23" s="5">
        <v>0.529</v>
      </c>
      <c r="E23" s="5">
        <v>0.518</v>
      </c>
      <c r="F23" s="5">
        <v>0.506</v>
      </c>
      <c r="G23" s="5">
        <v>0.494</v>
      </c>
      <c r="H23" s="5">
        <v>0.483</v>
      </c>
      <c r="I23" s="5">
        <v>0.473</v>
      </c>
      <c r="J23" s="5">
        <v>0.46</v>
      </c>
      <c r="K23" s="5">
        <v>0.448</v>
      </c>
      <c r="L23" s="5">
        <v>0.438</v>
      </c>
    </row>
    <row r="24" spans="1:12">
      <c r="A24" s="1" t="s">
        <v>15</v>
      </c>
      <c r="B24" s="6">
        <f>AVERAGE(B22:B23)</f>
        <v>0.552</v>
      </c>
      <c r="C24" s="6">
        <f t="shared" ref="C24:L24" si="0">AVERAGE(C22:C23)</f>
        <v>0.5415</v>
      </c>
      <c r="D24" s="6">
        <f t="shared" si="0"/>
        <v>0.5295</v>
      </c>
      <c r="E24" s="6">
        <f t="shared" si="0"/>
        <v>0.5185</v>
      </c>
      <c r="F24" s="6">
        <f t="shared" si="0"/>
        <v>0.5065</v>
      </c>
      <c r="G24" s="6">
        <f t="shared" si="0"/>
        <v>0.4945</v>
      </c>
      <c r="H24" s="6">
        <f t="shared" si="0"/>
        <v>0.4835</v>
      </c>
      <c r="I24" s="6">
        <f t="shared" si="0"/>
        <v>0.473</v>
      </c>
      <c r="J24" s="6">
        <f t="shared" si="0"/>
        <v>0.4605</v>
      </c>
      <c r="K24" s="6">
        <f t="shared" si="0"/>
        <v>0.4485</v>
      </c>
      <c r="L24" s="6">
        <f t="shared" si="0"/>
        <v>0.438</v>
      </c>
    </row>
    <row r="25" spans="2:16">
      <c r="B25" s="7">
        <v>0.552</v>
      </c>
      <c r="C25" s="7">
        <v>0.542</v>
      </c>
      <c r="D25" s="7">
        <v>0.53</v>
      </c>
      <c r="E25" s="7">
        <v>0.518</v>
      </c>
      <c r="F25" s="7">
        <v>0.506</v>
      </c>
      <c r="G25" s="7">
        <v>0.494</v>
      </c>
      <c r="H25" s="7">
        <v>0.484</v>
      </c>
      <c r="I25" s="7">
        <v>0.473</v>
      </c>
      <c r="J25" s="7">
        <v>0.46</v>
      </c>
      <c r="K25" s="7">
        <v>0.448</v>
      </c>
      <c r="L25" s="7">
        <v>0.438</v>
      </c>
      <c r="M25" t="s">
        <v>16</v>
      </c>
      <c r="N25" t="s">
        <v>17</v>
      </c>
      <c r="P25" t="s">
        <v>18</v>
      </c>
    </row>
    <row r="27" ht="41.4" spans="1:2">
      <c r="A27" s="8" t="s">
        <v>19</v>
      </c>
      <c r="B27" s="9">
        <f>ABS(L35)*1000</f>
        <v>2.3</v>
      </c>
    </row>
    <row r="28" ht="30" spans="1:2">
      <c r="A28" s="10" t="s">
        <v>20</v>
      </c>
      <c r="B28" s="9">
        <f>(J15*L36)/(1.6*1E-19)</f>
        <v>0.6218</v>
      </c>
    </row>
    <row r="35" spans="9:12">
      <c r="I35" t="s">
        <v>4</v>
      </c>
      <c r="J35" t="s">
        <v>21</v>
      </c>
      <c r="L35" s="11">
        <v>-0.0023</v>
      </c>
    </row>
    <row r="36" spans="10:12">
      <c r="J36" t="s">
        <v>22</v>
      </c>
      <c r="L36" s="11">
        <v>0.6218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高傲的精灵</dc:creator>
  <cp:lastModifiedBy>乐乐</cp:lastModifiedBy>
  <dcterms:created xsi:type="dcterms:W3CDTF">2020-06-15T13:46:00Z</dcterms:created>
  <dcterms:modified xsi:type="dcterms:W3CDTF">2020-06-16T01:06:30Z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