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uluo\Desktop\"/>
    </mc:Choice>
  </mc:AlternateContent>
  <xr:revisionPtr revIDLastSave="0" documentId="13_ncr:1_{EBB1D760-C91E-4682-911A-49F56AE57BFC}" xr6:coauthVersionLast="36" xr6:coauthVersionMax="36" xr10:uidLastSave="{00000000-0000-0000-0000-000000000000}"/>
  <bookViews>
    <workbookView xWindow="0" yWindow="0" windowWidth="21943" windowHeight="9634" xr2:uid="{387E979C-FBA2-4360-8A9C-3EE7C2B7260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" l="1"/>
  <c r="Q16" i="1"/>
  <c r="R16" i="1" s="1"/>
  <c r="S12" i="1"/>
  <c r="Q12" i="1"/>
  <c r="R12" i="1" s="1"/>
  <c r="Q8" i="1"/>
  <c r="P4" i="1"/>
  <c r="O4" i="1"/>
  <c r="T12" i="1" l="1"/>
  <c r="T16" i="1"/>
</calcChain>
</file>

<file path=xl/sharedStrings.xml><?xml version="1.0" encoding="utf-8"?>
<sst xmlns="http://schemas.openxmlformats.org/spreadsheetml/2006/main" count="82" uniqueCount="40">
  <si>
    <t>有关质量测量的实验数据表</t>
  </si>
  <si>
    <t>悬盘质量m0</t>
  </si>
  <si>
    <t>待测圆环质量m1</t>
  </si>
  <si>
    <t>圆柱体质量m2</t>
  </si>
  <si>
    <t>有关长度测量的实验数据表</t>
  </si>
  <si>
    <t>上圆盘与悬盘之间的垂直距离H/mm</t>
  </si>
  <si>
    <t>上圆盘悬孔间距a/mm</t>
  </si>
  <si>
    <t>悬盘悬孔间距b/mm</t>
  </si>
  <si>
    <t>圆环内直径2R1/mm</t>
  </si>
  <si>
    <t>圆环外直径2R2/mm</t>
  </si>
  <si>
    <t>小圆柱体直径2Rx/mm</t>
  </si>
  <si>
    <t>放置小圆柱体两孔间的距离2x/mm</t>
  </si>
  <si>
    <t>单次摆动周期Ti/s</t>
  </si>
  <si>
    <t>悬盘t0</t>
  </si>
  <si>
    <t>悬盘加圆环t1</t>
  </si>
  <si>
    <t>悬盘加两圆柱体t2</t>
  </si>
  <si>
    <t>重力加速度g(m/s^2)</t>
  </si>
  <si>
    <t>计算有关长度物理量</t>
  </si>
  <si>
    <t>上圆盘悬点距盘心距离</t>
  </si>
  <si>
    <t>悬盘悬点距盘心距离</t>
  </si>
  <si>
    <t>圆环内半径</t>
  </si>
  <si>
    <t>圆环外半径</t>
  </si>
  <si>
    <t>圆柱体半径</t>
  </si>
  <si>
    <t>圆柱体中心至悬盘中心距离</t>
  </si>
  <si>
    <t>上圆盘悬点距盘心距离R</t>
  </si>
  <si>
    <t>悬盘悬点距盘心距离r</t>
  </si>
  <si>
    <t>悬盘绕中心轴的转动惯量J0</t>
  </si>
  <si>
    <t>悬盘的转动惯量J0</t>
  </si>
  <si>
    <t>悬盘加圆环的转动惯量J1</t>
  </si>
  <si>
    <t>圆环的转动惯量理论值--J圆环理论</t>
  </si>
  <si>
    <t>圆环的转动惯量--J圆环</t>
  </si>
  <si>
    <t>圆环绕中心轴的转动惯量相对误差E</t>
  </si>
  <si>
    <t>验证平行轴定理</t>
  </si>
  <si>
    <t>计算圆环的转动惯量</t>
  </si>
  <si>
    <t>计算悬盘的转动惯量</t>
  </si>
  <si>
    <t>悬盘加两个圆柱的转动惯量J2</t>
  </si>
  <si>
    <t>单个圆柱的转动惯量--J圆柱</t>
  </si>
  <si>
    <t>单个圆柱的转动惯量理论值--J圆柱理论</t>
  </si>
  <si>
    <t>圆柱的转动惯量相对误差E</t>
  </si>
  <si>
    <t>三线摆法测刚体的转动惯量数据处理参考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</si>
</sst>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6"/>
      <color rgb="FF000000"/>
      <name val="Arial"/>
      <family val="2"/>
    </font>
    <font>
      <sz val="6"/>
      <color rgb="FF333333"/>
      <name val="微软雅黑"/>
      <family val="2"/>
      <charset val="134"/>
    </font>
    <font>
      <b/>
      <sz val="6"/>
      <color rgb="FF000000"/>
      <name val="Arial"/>
      <family val="2"/>
    </font>
    <font>
      <sz val="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24665-6F35-430A-BBDA-2E3C417CF970}">
  <dimension ref="A1:T16"/>
  <sheetViews>
    <sheetView tabSelected="1" zoomScaleNormal="100" workbookViewId="0">
      <selection activeCell="Q8" sqref="Q8"/>
    </sheetView>
  </sheetViews>
  <sheetFormatPr defaultRowHeight="14.6"/>
  <cols>
    <col min="1" max="1" width="8.61328125" customWidth="1"/>
    <col min="15" max="16" width="11.3828125" bestFit="1" customWidth="1"/>
    <col min="20" max="20" width="12.4609375" bestFit="1" customWidth="1"/>
  </cols>
  <sheetData>
    <row r="1" spans="1:20">
      <c r="A1" s="12" t="s">
        <v>39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s="4" customFormat="1" ht="21" customHeight="1">
      <c r="A2" s="1" t="s">
        <v>0</v>
      </c>
      <c r="B2" s="1"/>
      <c r="C2" s="1"/>
      <c r="D2" s="1" t="s">
        <v>4</v>
      </c>
      <c r="E2" s="1"/>
      <c r="F2" s="1"/>
      <c r="G2" s="1"/>
      <c r="H2" s="1"/>
      <c r="I2" s="1"/>
      <c r="J2" s="1"/>
      <c r="K2" s="6" t="s">
        <v>12</v>
      </c>
      <c r="L2" s="6"/>
      <c r="M2" s="6"/>
      <c r="N2" s="8" t="s">
        <v>16</v>
      </c>
      <c r="O2" s="10" t="s">
        <v>17</v>
      </c>
      <c r="P2" s="10"/>
      <c r="Q2" s="10"/>
      <c r="R2" s="10"/>
      <c r="S2" s="10"/>
      <c r="T2" s="10"/>
    </row>
    <row r="3" spans="1:20" s="4" customFormat="1" ht="20.149999999999999">
      <c r="A3" s="9" t="s">
        <v>1</v>
      </c>
      <c r="B3" s="9" t="s">
        <v>2</v>
      </c>
      <c r="C3" s="9" t="s">
        <v>3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13</v>
      </c>
      <c r="L3" s="9" t="s">
        <v>14</v>
      </c>
      <c r="M3" s="9" t="s">
        <v>15</v>
      </c>
      <c r="N3" s="8" t="s">
        <v>16</v>
      </c>
      <c r="O3" s="2" t="s">
        <v>18</v>
      </c>
      <c r="P3" s="2" t="s">
        <v>19</v>
      </c>
      <c r="Q3" s="2" t="s">
        <v>20</v>
      </c>
      <c r="R3" s="2" t="s">
        <v>21</v>
      </c>
      <c r="S3" s="2" t="s">
        <v>22</v>
      </c>
      <c r="T3" s="2" t="s">
        <v>23</v>
      </c>
    </row>
    <row r="4" spans="1:20" s="4" customFormat="1">
      <c r="A4" s="4">
        <v>358.5</v>
      </c>
      <c r="B4" s="4">
        <v>385.5</v>
      </c>
      <c r="C4" s="4">
        <v>200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f>E4/(3)^0.5</f>
        <v>0.57735026918962584</v>
      </c>
      <c r="P4" s="4">
        <f>F4/(3)^0.5</f>
        <v>0.57735026918962584</v>
      </c>
    </row>
    <row r="5" spans="1:20" s="4" customFormat="1"/>
    <row r="6" spans="1:20">
      <c r="A6" s="11" t="s">
        <v>34</v>
      </c>
    </row>
    <row r="7" spans="1:20" ht="20.149999999999999">
      <c r="A7" s="9" t="s">
        <v>1</v>
      </c>
      <c r="B7" s="9" t="s">
        <v>2</v>
      </c>
      <c r="C7" s="9" t="s">
        <v>3</v>
      </c>
      <c r="D7" s="9" t="s">
        <v>5</v>
      </c>
      <c r="E7" s="2" t="s">
        <v>24</v>
      </c>
      <c r="F7" s="2" t="s">
        <v>25</v>
      </c>
      <c r="G7" s="2" t="s">
        <v>20</v>
      </c>
      <c r="H7" s="2" t="s">
        <v>21</v>
      </c>
      <c r="I7" s="2" t="s">
        <v>22</v>
      </c>
      <c r="J7" s="2" t="s">
        <v>23</v>
      </c>
      <c r="K7" s="9" t="s">
        <v>13</v>
      </c>
      <c r="L7" s="9" t="s">
        <v>14</v>
      </c>
      <c r="M7" s="9" t="s">
        <v>15</v>
      </c>
      <c r="N7" s="8" t="s">
        <v>16</v>
      </c>
      <c r="Q7" s="5" t="s">
        <v>26</v>
      </c>
    </row>
    <row r="8" spans="1:20">
      <c r="A8" s="4">
        <v>358.5</v>
      </c>
      <c r="B8" s="4">
        <v>385.5</v>
      </c>
      <c r="C8" s="4">
        <v>200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Q8">
        <f>(A8*10^(-3)*N8*E8*10^(-3)*F8*K8*K8)/(4*3.14*3.14*D8)</f>
        <v>9.0901253600551741E-6</v>
      </c>
    </row>
    <row r="9" spans="1:20">
      <c r="A9" s="4"/>
      <c r="B9" s="4"/>
      <c r="C9" s="4"/>
      <c r="D9" s="4"/>
      <c r="K9" s="4"/>
      <c r="L9" s="4"/>
      <c r="M9" s="4"/>
      <c r="N9" s="4"/>
    </row>
    <row r="10" spans="1:20">
      <c r="A10" s="11" t="s">
        <v>33</v>
      </c>
    </row>
    <row r="11" spans="1:20" ht="20.149999999999999">
      <c r="A11" s="9" t="s">
        <v>1</v>
      </c>
      <c r="B11" s="9" t="s">
        <v>2</v>
      </c>
      <c r="C11" s="9" t="s">
        <v>3</v>
      </c>
      <c r="D11" s="9" t="s">
        <v>5</v>
      </c>
      <c r="E11" s="2" t="s">
        <v>24</v>
      </c>
      <c r="F11" s="2" t="s">
        <v>25</v>
      </c>
      <c r="G11" s="2" t="s">
        <v>20</v>
      </c>
      <c r="H11" s="2" t="s">
        <v>21</v>
      </c>
      <c r="I11" s="2" t="s">
        <v>22</v>
      </c>
      <c r="J11" s="2" t="s">
        <v>23</v>
      </c>
      <c r="K11" s="9" t="s">
        <v>13</v>
      </c>
      <c r="L11" s="9" t="s">
        <v>14</v>
      </c>
      <c r="M11" s="9" t="s">
        <v>15</v>
      </c>
      <c r="N11" s="8" t="s">
        <v>16</v>
      </c>
      <c r="P11" s="3" t="s">
        <v>27</v>
      </c>
      <c r="Q11" s="3" t="s">
        <v>28</v>
      </c>
      <c r="R11" s="7" t="s">
        <v>30</v>
      </c>
      <c r="S11" s="7" t="s">
        <v>29</v>
      </c>
      <c r="T11" s="3" t="s">
        <v>31</v>
      </c>
    </row>
    <row r="12" spans="1:20">
      <c r="A12" s="4">
        <v>358.5</v>
      </c>
      <c r="B12" s="4">
        <v>385.5</v>
      </c>
      <c r="C12" s="4">
        <v>200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P12">
        <v>1.7252688137717814E-3</v>
      </c>
      <c r="Q12">
        <f>((A12+B12)*10^(-3)*N12*E12*10^(-3)*F12*L12*L12)/(4*3.14*3.14*D12)</f>
        <v>1.8864862671913665E-5</v>
      </c>
      <c r="R12">
        <f>Q12-P12</f>
        <v>-1.7064039510998677E-3</v>
      </c>
      <c r="S12">
        <f>0.5*B12*10^(-3)*(G12*G12+H12*H12)*10^(-6)</f>
        <v>3.855E-7</v>
      </c>
      <c r="T12">
        <f>ABS(S12-R12)/S12</f>
        <v>4427.4693932551691</v>
      </c>
    </row>
    <row r="14" spans="1:20">
      <c r="A14" s="11" t="s">
        <v>32</v>
      </c>
    </row>
    <row r="15" spans="1:20" ht="25.3" customHeight="1">
      <c r="A15" s="9" t="s">
        <v>1</v>
      </c>
      <c r="B15" s="9" t="s">
        <v>2</v>
      </c>
      <c r="C15" s="9" t="s">
        <v>3</v>
      </c>
      <c r="D15" s="9" t="s">
        <v>5</v>
      </c>
      <c r="E15" s="2" t="s">
        <v>24</v>
      </c>
      <c r="F15" s="2" t="s">
        <v>25</v>
      </c>
      <c r="G15" s="2" t="s">
        <v>20</v>
      </c>
      <c r="H15" s="2" t="s">
        <v>21</v>
      </c>
      <c r="I15" s="2" t="s">
        <v>22</v>
      </c>
      <c r="J15" s="2" t="s">
        <v>23</v>
      </c>
      <c r="K15" s="9" t="s">
        <v>13</v>
      </c>
      <c r="L15" s="9" t="s">
        <v>14</v>
      </c>
      <c r="M15" s="9" t="s">
        <v>15</v>
      </c>
      <c r="N15" s="8" t="s">
        <v>16</v>
      </c>
      <c r="P15" s="3" t="s">
        <v>27</v>
      </c>
      <c r="Q15" s="3" t="s">
        <v>35</v>
      </c>
      <c r="R15" s="7" t="s">
        <v>36</v>
      </c>
      <c r="S15" s="7" t="s">
        <v>37</v>
      </c>
      <c r="T15" s="3" t="s">
        <v>38</v>
      </c>
    </row>
    <row r="16" spans="1:20">
      <c r="A16" s="4">
        <v>358.5</v>
      </c>
      <c r="B16" s="4">
        <v>385.5</v>
      </c>
      <c r="C16" s="4">
        <v>200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P16">
        <v>1.7252688137717814E-3</v>
      </c>
      <c r="Q16">
        <f>((A16+C16+C16)*10^(-3)*N16*E16*10^(-3)*F16*M16*M16)/(4*3.14*3.14*D16)</f>
        <v>1.9232524646030265E-5</v>
      </c>
      <c r="R16">
        <f>0.5*(Q16-P16)</f>
        <v>-8.5301814456287554E-4</v>
      </c>
      <c r="S16">
        <f>C16*J16*J16*10^(-9)+0.5*C16*10^(-3)*I16*I16*10^(-6)</f>
        <v>2.9999999999999999E-7</v>
      </c>
      <c r="T16">
        <f>ABS(S16-R16)/S16</f>
        <v>2844.3938152095852</v>
      </c>
    </row>
  </sheetData>
  <mergeCells count="5">
    <mergeCell ref="A1:T1"/>
    <mergeCell ref="A2:C2"/>
    <mergeCell ref="D2:J2"/>
    <mergeCell ref="K2:M2"/>
    <mergeCell ref="O2:T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许罗鹏</dc:creator>
  <cp:lastModifiedBy>许罗鹏</cp:lastModifiedBy>
  <dcterms:created xsi:type="dcterms:W3CDTF">2020-05-21T02:23:33Z</dcterms:created>
  <dcterms:modified xsi:type="dcterms:W3CDTF">2020-05-21T09:16:29Z</dcterms:modified>
</cp:coreProperties>
</file>